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hi10-my.sharepoint.com/personal/thill_amphi_com/Documents/Projects/Adjacent Ways/Holaway Front Lot &amp; Bus Loop/"/>
    </mc:Choice>
  </mc:AlternateContent>
  <xr:revisionPtr revIDLastSave="11" documentId="8_{064D75D3-95AA-4549-8A0A-313F443C7E68}" xr6:coauthVersionLast="47" xr6:coauthVersionMax="47" xr10:uidLastSave="{0A31EBF9-598F-4245-B93E-FBA50A394AC0}"/>
  <bookViews>
    <workbookView xWindow="2868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4" i="1" l="1"/>
  <c r="D194" i="1"/>
  <c r="D197" i="1"/>
  <c r="D195" i="1"/>
  <c r="D188" i="1"/>
  <c r="D187" i="1"/>
  <c r="D156" i="1"/>
  <c r="D22" i="1"/>
  <c r="D23" i="1"/>
  <c r="E197" i="1"/>
  <c r="E23" i="1"/>
  <c r="E194" i="1"/>
  <c r="E214" i="1"/>
  <c r="E188" i="1"/>
  <c r="E187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<sst xmlns="http://schemas.openxmlformats.org/spreadsheetml/2006/main" count="403" uniqueCount="390">
  <si>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</si>
  <si>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</si>
  <si>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</si>
  <si>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</si>
  <si>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</si>
  <si>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</si>
  <si>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</si>
  <si>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</si>
  <si>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</si>
  <si>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</si>
  <si>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</si>
  <si>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</si>
  <si>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</si>
  <si>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</si>
  <si>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</si>
  <si>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</si>
  <si>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</si>
  <si>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</si>
  <si>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</si>
  <si>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</si>
  <si>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</si>
  <si>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</si>
  <si>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</si>
  <si>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</si>
  <si>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</si>
  <si>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</si>
  <si>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</si>
  <si>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</si>
  <si>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</si>
  <si>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</si>
  <si>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</si>
  <si>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</si>
  <si>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</si>
  <si>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</si>
  <si>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</si>
  <si>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</si>
  <si>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</si>
  <si>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</si>
  <si>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</si>
  <si>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</si>
  <si>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</si>
  <si>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</si>
  <si>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</si>
  <si>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</si>
  <si>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</si>
  <si>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</si>
  <si>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</si>
  <si>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</si>
  <si>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</si>
  <si>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</si>
  <si>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</si>
  <si>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</si>
  <si>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</si>
  <si>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</si>
  <si>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</si>
  <si>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</si>
  <si>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</si>
  <si>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</si>
  <si>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</si>
  <si>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</si>
  <si>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</si>
  <si>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</si>
  <si>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</si>
  <si>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</si>
  <si>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</si>
  <si>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</si>
  <si>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</si>
  <si>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</si>
  <si>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</si>
  <si>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</si>
  <si>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</si>
  <si>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</si>
  <si>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</si>
  <si>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</si>
  <si>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</si>
  <si>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</si>
  <si>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</si>
  <si>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</si>
  <si>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</si>
  <si>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</si>
  <si>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</si>
  <si>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</si>
  <si>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</si>
  <si>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</si>
  <si>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</si>
  <si>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</si>
  <si>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</si>
  <si>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</si>
  <si>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</si>
  <si>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</si>
  <si>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</si>
  <si>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</si>
  <si>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</si>
  <si>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</si>
  <si>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</si>
  <si>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</si>
  <si>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</si>
  <si>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</si>
  <si>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</si>
  <si>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</si>
  <si>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</si>
  <si>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</si>
  <si>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</si>
  <si>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</si>
  <si>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</si>
  <si>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</si>
  <si>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</si>
  <si>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</si>
  <si>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</si>
  <si>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</si>
  <si>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</si>
  <si>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</si>
  <si>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</si>
  <si>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</si>
  <si>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</si>
  <si>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</si>
  <si>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</si>
  <si>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</si>
  <si>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</si>
  <si>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</si>
  <si>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</si>
  <si>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</si>
  <si>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</si>
  <si>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</si>
  <si>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</si>
  <si>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</si>
  <si>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</si>
  <si>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</si>
  <si>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</si>
  <si>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</si>
  <si>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</si>
  <si>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</si>
  <si>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</si>
  <si>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</si>
  <si>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</si>
  <si>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</si>
  <si>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</si>
  <si>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</si>
  <si>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</si>
  <si>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</si>
  <si>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</si>
  <si>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</si>
  <si>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</si>
  <si>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</si>
  <si>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</si>
  <si>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</si>
  <si>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</si>
  <si>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</si>
  <si>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</si>
  <si>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</si>
  <si>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</si>
  <si>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</si>
  <si>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</si>
  <si>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</si>
  <si>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</si>
  <si>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</si>
  <si>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</si>
  <si>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</si>
  <si>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</si>
  <si>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</si>
  <si>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</si>
  <si>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</si>
  <si>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</si>
  <si>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</si>
  <si>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</si>
  <si>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</si>
  <si>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</si>
  <si>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</si>
  <si>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</si>
  <si>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</si>
  <si>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</si>
  <si>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</si>
  <si>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</si>
  <si>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</si>
  <si>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</si>
  <si>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</si>
  <si>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</si>
  <si>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</si>
  <si>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</si>
  <si>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</si>
  <si>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</si>
  <si>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</si>
  <si>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</si>
  <si>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</si>
  <si>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</si>
  <si>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</si>
  <si>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</si>
  <si>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</si>
  <si>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</si>
  <si>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</si>
  <si>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</si>
  <si>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</si>
  <si>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</si>
  <si>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</si>
  <si>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</si>
  <si>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</si>
  <si>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</si>
  <si>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</si>
  <si>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</si>
  <si>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</si>
  <si>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</si>
  <si>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</si>
  <si>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</si>
  <si>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</si>
  <si>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</si>
  <si>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</si>
  <si>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</si>
  <si>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</si>
  <si>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</si>
  <si>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</si>
  <si>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</si>
  <si>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</si>
  <si>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</si>
  <si>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</si>
  <si>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</si>
  <si>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</si>
  <si>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</si>
  <si>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</si>
  <si>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</si>
  <si>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</si>
  <si>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</si>
  <si>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</si>
  <si>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</si>
  <si>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</si>
  <si>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</si>
  <si>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</si>
  <si>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</si>
  <si>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</si>
  <si>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</si>
  <si>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</si>
  <si>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</si>
  <si>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</si>
  <si>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</si>
  <si>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</si>
  <si>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</si>
  <si>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</si>
  <si>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</si>
  <si>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</si>
  <si>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</si>
  <si>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</si>
  <si>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</si>
  <si>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</si>
  <si>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</si>
  <si>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</si>
  <si>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</si>
  <si>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</si>
  <si>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</si>
  <si>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</si>
  <si>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</si>
  <si>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</si>
  <si>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</si>
  <si>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</si>
  <si>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</si>
  <si>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</si>
  <si>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</si>
  <si>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</si>
  <si>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</si>
  <si>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</si>
  <si>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</si>
  <si>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</si>
  <si>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</si>
  <si>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</si>
  <si>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</si>
  <si>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</si>
  <si>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</si>
  <si>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</si>
  <si>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</si>
  <si>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</si>
  <si>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</si>
  <si>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</si>
  <si>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</si>
  <si>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</si>
  <si>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</si>
  <si>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</si>
  <si>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</si>
  <si>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</si>
  <si>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</si>
  <si>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</si>
  <si>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</si>
  <si>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</si>
  <si>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</si>
  <si>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</si>
  <si>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</si>
  <si>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</si>
  <si>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</si>
  <si>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</si>
  <si>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</si>
  <si>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</si>
  <si>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</si>
  <si>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</si>
  <si>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</si>
  <si>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</si>
  <si>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</si>
  <si>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</si>
  <si>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</si>
  <si>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</si>
  <si>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</si>
  <si>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</si>
  <si>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</si>
  <si>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</si>
  <si>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</si>
  <si>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</si>
  <si>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</si>
  <si>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</si>
  <si>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</si>
  <si>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</si>
  <si>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</si>
  <si>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</si>
  <si>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</si>
  <si>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</si>
  <si>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</si>
  <si>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</si>
  <si>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</si>
  <si>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</si>
  <si>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</si>
  <si>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</si>
  <si>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</si>
  <si>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</si>
  <si>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</si>
  <si>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</si>
  <si>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</si>
  <si>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</si>
  <si>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</si>
  <si>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</si>
  <si>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</si>
  <si>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</si>
  <si>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</si>
  <si>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</si>
  <si>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</si>
  <si>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</si>
  <si>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</si>
  <si>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</si>
  <si>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</si>
  <si>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</si>
  <si>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</si>
  <si>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</si>
  <si>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</si>
  <si>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</si>
  <si>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</si>
  <si>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</si>
  <si>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</si>
  <si>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</si>
  <si>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</si>
  <si>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</si>
  <si>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</si>
  <si>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</si>
  <si>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</si>
  <si>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</si>
  <si>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</si>
  <si>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</si>
  <si>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</si>
  <si>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</si>
  <si>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</si>
  <si>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</si>
  <si>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</si>
  <si>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</si>
  <si>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</si>
  <si>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</si>
  <si>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</si>
  <si>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</si>
  <si>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</si>
  <si>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</si>
  <si>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</si>
  <si>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</si>
  <si>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</si>
  <si>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</si>
  <si>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</si>
  <si>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</si>
  <si>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</si>
  <si>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</si>
  <si>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</si>
  <si>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</si>
  <si>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</si>
  <si>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</si>
  <si>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</si>
  <si>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</si>
  <si>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</si>
  <si>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</si>
  <si>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</si>
  <si>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</si>
  <si>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</si>
  <si>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</si>
  <si>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</si>
  <si>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</si>
  <si>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</si>
  <si>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Amphitheater USD</t>
  </si>
  <si>
    <t>Pima</t>
  </si>
  <si>
    <t>N/A</t>
  </si>
  <si>
    <t>Copper State Pavement Inc.</t>
  </si>
  <si>
    <t>4010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</si>
</sst>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7" zoomScale="124" zoomScaleNormal="124" zoomScaleSheetLayoutView="124" workbookViewId="0">
      <selection activeCell="D215" sqref="D21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389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387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388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>
        <f>785.08</f>
        <v>785.08</v>
      </c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>
        <f>1011.11+6516+445.15+2778.72+608.16</f>
        <v>11359.14</v>
      </c>
      <c r="E23" s="135">
        <f>1011.11+4078.8+50.89+99+445.15+1753.24+383.72</f>
        <v>7821.91</v>
      </c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12144.22</v>
      </c>
      <c r="E25" s="35">
        <f>SUM(E22:E24)</f>
        <v>7821.91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>
        <f>1168.44+572.9+827.52</f>
        <v>2568.86</v>
      </c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2568.86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f>635.93+1346.7</f>
        <v>1982.63</v>
      </c>
      <c r="E187" s="135">
        <f>635.93+844.2</f>
        <v>1480.13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>
        <f>445.15+2986.5</f>
        <v>3431.65</v>
      </c>
      <c r="E188" s="135">
        <f>445.15+623.15</f>
        <v>1068.3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5414.2800000000007</v>
      </c>
      <c r="E190" s="93">
        <f>SUM(E187:E189)</f>
        <v>2548.4300000000003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f>1011.11+18824+159.15+530.48+1591.4+4243.6</f>
        <v>26359.740000000005</v>
      </c>
      <c r="E194" s="135">
        <f>530.45+288+1011.11+11783.2+106.1+530.48+2307.53+7426.3</f>
        <v>23983.17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f>1803.54+774+190.98+297.08+297.08+116.7</f>
        <v>3479.3799999999997</v>
      </c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f>95.49+61.5+32.8+59.49+57.3+30.15+56.1+69+217.49</f>
        <v>679.32</v>
      </c>
      <c r="E197" s="135">
        <f>95.49+147.6+39.68+31.35+71.36</f>
        <v>385.48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30518.440000000006</v>
      </c>
      <c r="E203" s="93">
        <f>SUM(E192:E202)</f>
        <v>24368.649999999998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50645.8</v>
      </c>
      <c r="E212" s="41">
        <f>SUM(E20,E25,E33,E41,E48,E55,E71,E83,E98,E113,E127,E135,E141,E146,E149,E157,E165,E168,E174,E180,E185,E190,E203,E211)</f>
        <v>34738.99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>
        <f>5064.58</f>
        <v>5064.58</v>
      </c>
      <c r="E214" s="163">
        <f>3473.9</f>
        <v>3473.9</v>
      </c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5064.58</v>
      </c>
      <c r="E221" s="27">
        <f>SUM(E213:E220)</f>
        <v>3473.9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55710.380000000005</v>
      </c>
      <c r="E222" s="240">
        <f>E212+E221</f>
        <v>38212.89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93923.27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38212.89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Hill, Tracy</cp:lastModifiedBy>
  <cp:lastPrinted>2021-02-17T03:49:12Z</cp:lastPrinted>
  <dcterms:created xsi:type="dcterms:W3CDTF">2006-08-31T18:48:44Z</dcterms:created>
  <dcterms:modified xsi:type="dcterms:W3CDTF">2025-03-27T20:54:13Z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